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Income Statement" sheetId="1" r:id="rId1"/>
    <sheet name="Bal Sheet" sheetId="2" r:id="rId2"/>
    <sheet name="Cashflow" sheetId="3" r:id="rId3"/>
    <sheet name="Equity" sheetId="4" r:id="rId4"/>
  </sheets>
  <definedNames>
    <definedName name="_xlnm.Print_Area" localSheetId="1">'Bal Sheet'!$A$1:$G$57</definedName>
    <definedName name="_xlnm.Print_Area" localSheetId="2">'Cashflow'!$A$1:$J$62</definedName>
    <definedName name="_xlnm.Print_Area" localSheetId="3">'Equity'!$A$1:$N$49</definedName>
    <definedName name="_xlnm.Print_Area" localSheetId="0">'Income Statement'!$A$1:$K$37</definedName>
  </definedNames>
  <calcPr fullCalcOnLoad="1"/>
</workbook>
</file>

<file path=xl/sharedStrings.xml><?xml version="1.0" encoding="utf-8"?>
<sst xmlns="http://schemas.openxmlformats.org/spreadsheetml/2006/main" count="149" uniqueCount="112">
  <si>
    <t>Taxation</t>
  </si>
  <si>
    <t>Cash and cash equivalents</t>
  </si>
  <si>
    <t>Inventories</t>
  </si>
  <si>
    <t>Property, plant and equipment</t>
  </si>
  <si>
    <t>Profit before taxation</t>
  </si>
  <si>
    <t>Tax expense</t>
  </si>
  <si>
    <t>RM'000</t>
  </si>
  <si>
    <t>Exchange</t>
  </si>
  <si>
    <t>Difference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</si>
  <si>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</si>
  <si>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</si>
  <si>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</si>
  <si>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</si>
  <si>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</si>
  <si>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</si>
  <si>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(Audited)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</si>
  <si>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</si>
  <si>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</si>
  <si>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</si>
  <si>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</si>
  <si>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</si>
  <si>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</si>
  <si>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</si>
  <si>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Interest income</t>
  </si>
  <si>
    <t>-</t>
  </si>
  <si>
    <t>Current year</t>
  </si>
  <si>
    <t>Deferred taxation</t>
  </si>
  <si>
    <t>Earnings per ordinary share (sen)</t>
  </si>
  <si>
    <t>Cash flows from operating activities</t>
  </si>
  <si>
    <t>Adjustments for:</t>
  </si>
  <si>
    <t>Property, plant and equipment written off</t>
  </si>
  <si>
    <t>Cash generated from operations</t>
  </si>
  <si>
    <t>Cash flows from investing activities</t>
  </si>
  <si>
    <t>Proceeds from disposal of property, plant and equipment</t>
  </si>
  <si>
    <t>Cash flows from financing activities</t>
  </si>
  <si>
    <t>Dividend paid to shareholders of the Company</t>
  </si>
  <si>
    <t>Net cash used from financing activities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</si>
  <si>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</si>
  <si>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</si>
  <si>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</si>
  <si>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</si>
  <si>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</si>
  <si>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</si>
  <si>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</si>
  <si>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</si>
  <si>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</si>
  <si>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Net profit for the period</t>
  </si>
  <si>
    <t>CONDENSED CONSOLIDATED STATEMENTS OF CHANGES IN EQUITY</t>
  </si>
  <si>
    <t>CONDENSED CONSOLIDATED CASH FLOW STATEMENTS</t>
  </si>
  <si>
    <t>CONDENSED CONSOLIDATED BALANCE SHEETS</t>
  </si>
  <si>
    <t>CONDENSED CONSOLIDATED INCOME STATEMENTS</t>
  </si>
  <si>
    <t>(Unaudited)</t>
  </si>
  <si>
    <t>31 December 2004</t>
  </si>
  <si>
    <t>Net Assets per share (RM)</t>
  </si>
  <si>
    <t>Assets</t>
  </si>
  <si>
    <t>Total non-current assets</t>
  </si>
  <si>
    <t>Receivables, deposits and prepayments</t>
  </si>
  <si>
    <t>Total current assets</t>
  </si>
  <si>
    <t>Total assets</t>
  </si>
  <si>
    <t>Equity</t>
  </si>
  <si>
    <t>Retained earnings</t>
  </si>
  <si>
    <t>Liabilities</t>
  </si>
  <si>
    <t>Payables and accruals</t>
  </si>
  <si>
    <t>&lt;-------------------   Non-distributable   ------------------&gt;</t>
  </si>
  <si>
    <t>Distributable</t>
  </si>
  <si>
    <t>&lt;------------------------  Attributable to shareholders of the Company  ----------------------- &gt;</t>
  </si>
  <si>
    <t>Foreign exchange</t>
  </si>
  <si>
    <t>translation differences</t>
  </si>
  <si>
    <t>Total recognised income and</t>
  </si>
  <si>
    <t>expense for the period</t>
  </si>
  <si>
    <t>Dividends to shareholders</t>
  </si>
  <si>
    <t>Depreciation of property, plant and equipment</t>
  </si>
  <si>
    <t>Unrealised foreign exchange loss</t>
  </si>
  <si>
    <t>Operating profit before changes in working capital</t>
  </si>
  <si>
    <t>Acquisition of property, plant and equipment</t>
  </si>
  <si>
    <t>Acquisition of leasehold land</t>
  </si>
  <si>
    <t>Profit for the period</t>
  </si>
  <si>
    <t>Net cash generated from operating activities</t>
  </si>
  <si>
    <t>Net cash generated from investing activities</t>
  </si>
  <si>
    <t>Payments made on behalf by</t>
  </si>
  <si>
    <t>penultimate holding company</t>
  </si>
  <si>
    <t>Net increase in cash and cash equivalents</t>
  </si>
  <si>
    <t>Effect of exchange rate fluctuations of cash held</t>
  </si>
  <si>
    <t>At 1 January 2007</t>
  </si>
  <si>
    <t>Cash and cash equivalents at 1 January</t>
  </si>
  <si>
    <t>Share premium</t>
  </si>
  <si>
    <t>Other reserves</t>
  </si>
  <si>
    <t>At 1 January 2008</t>
  </si>
  <si>
    <t>At 31 March 2008</t>
  </si>
  <si>
    <t>Amortisation of prepaid land lease payments</t>
  </si>
  <si>
    <t>Gain on disposal of property, plant and equipment</t>
  </si>
  <si>
    <t>Decrease in receivables</t>
  </si>
  <si>
    <t>Increase in payables</t>
  </si>
  <si>
    <t>3 months ended</t>
  </si>
  <si>
    <t>For the three months ended 31 March 2008</t>
  </si>
  <si>
    <t>At 31 March 2007</t>
  </si>
  <si>
    <t>31.03.2008</t>
  </si>
  <si>
    <t>31.03.2007</t>
  </si>
  <si>
    <t>31.3.2008</t>
  </si>
  <si>
    <t>Financial period ended</t>
  </si>
  <si>
    <t>31.3.2007</t>
  </si>
  <si>
    <t>For three months ended 31 March 2008</t>
  </si>
  <si>
    <t>As at</t>
  </si>
  <si>
    <t>31.12.2007</t>
  </si>
  <si>
    <t>As at 31 March 2008</t>
  </si>
  <si>
    <t>Prepaid land lease payment</t>
  </si>
  <si>
    <t>ended</t>
  </si>
  <si>
    <t>3 months</t>
  </si>
  <si>
    <t xml:space="preserve">Cash and cash equivalents at 31 March </t>
  </si>
  <si>
    <t>Payments made on behalf by/(of) related companies</t>
  </si>
  <si>
    <t>Decrease/(Increase) in inventories</t>
  </si>
  <si>
    <t>Intangible asset</t>
  </si>
</sst>
</file>

<file path=xl/styles.xml><?xml version="1.0" encoding="utf-8"?>
<styleSheet xmlns="http://schemas.openxmlformats.org/spreadsheetml/2006/main">
  <numFmts count="23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  <numFmt numFmtId="174" formatCode="_(* #,##0.000_);_(* \(#,##0.000\);_(* &quot;-&quot;?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3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2" xfId="15" applyNumberFormat="1" applyBorder="1" applyAlignment="1">
      <alignment/>
    </xf>
    <xf numFmtId="43" fontId="0" fillId="0" borderId="3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2" xfId="15" applyNumberFormat="1" applyFont="1" applyBorder="1" applyAlignment="1">
      <alignment/>
    </xf>
    <xf numFmtId="170" fontId="0" fillId="0" borderId="4" xfId="15" applyNumberFormat="1" applyBorder="1" applyAlignment="1">
      <alignment/>
    </xf>
    <xf numFmtId="170" fontId="0" fillId="0" borderId="5" xfId="15" applyNumberFormat="1" applyBorder="1" applyAlignment="1">
      <alignment/>
    </xf>
    <xf numFmtId="170" fontId="0" fillId="0" borderId="6" xfId="15" applyNumberFormat="1" applyBorder="1" applyAlignment="1">
      <alignment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2" xfId="15" applyNumberFormat="1" applyFont="1" applyBorder="1" applyAlignment="1">
      <alignment horizontal="right"/>
    </xf>
    <xf numFmtId="170" fontId="0" fillId="0" borderId="7" xfId="15" applyNumberFormat="1" applyFont="1" applyBorder="1" applyAlignment="1">
      <alignment horizontal="right"/>
    </xf>
    <xf numFmtId="170" fontId="0" fillId="0" borderId="2" xfId="15" applyNumberFormat="1" applyFont="1" applyBorder="1" applyAlignment="1" quotePrefix="1">
      <alignment horizontal="right"/>
    </xf>
    <xf numFmtId="170" fontId="0" fillId="0" borderId="8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2" xfId="15" applyNumberFormat="1" applyFont="1" applyBorder="1" applyAlignment="1" quotePrefix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3" fillId="0" borderId="0" xfId="15" applyNumberFormat="1" applyFont="1" applyAlignment="1">
      <alignment horizontal="center"/>
    </xf>
    <xf numFmtId="170" fontId="0" fillId="0" borderId="14" xfId="15" applyNumberFormat="1" applyBorder="1" applyAlignment="1">
      <alignment/>
    </xf>
    <xf numFmtId="170" fontId="1" fillId="0" borderId="0" xfId="0" applyNumberFormat="1" applyFont="1" applyAlignment="1">
      <alignment horizontal="center"/>
    </xf>
    <xf numFmtId="170" fontId="0" fillId="0" borderId="6" xfId="15" applyNumberFormat="1" applyFont="1" applyBorder="1" applyAlignment="1">
      <alignment/>
    </xf>
    <xf numFmtId="170" fontId="0" fillId="0" borderId="15" xfId="15" applyNumberFormat="1" applyBorder="1" applyAlignment="1">
      <alignment/>
    </xf>
    <xf numFmtId="170" fontId="0" fillId="0" borderId="16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1" fillId="0" borderId="0" xfId="15" applyNumberFormat="1" applyFont="1" applyBorder="1" applyAlignment="1">
      <alignment/>
    </xf>
    <xf numFmtId="41" fontId="0" fillId="0" borderId="0" xfId="0" applyNumberFormat="1" applyAlignment="1">
      <alignment/>
    </xf>
    <xf numFmtId="41" fontId="3" fillId="0" borderId="0" xfId="15" applyNumberFormat="1" applyFont="1" applyAlignment="1">
      <alignment horizontal="center"/>
    </xf>
    <xf numFmtId="41" fontId="3" fillId="0" borderId="0" xfId="15" applyNumberFormat="1" applyFont="1" applyAlignment="1" quotePrefix="1">
      <alignment horizontal="center"/>
    </xf>
    <xf numFmtId="41" fontId="1" fillId="0" borderId="0" xfId="15" applyNumberFormat="1" applyFont="1" applyAlignment="1">
      <alignment horizontal="center"/>
    </xf>
    <xf numFmtId="41" fontId="0" fillId="0" borderId="12" xfId="0" applyNumberFormat="1" applyBorder="1" applyAlignment="1">
      <alignment/>
    </xf>
    <xf numFmtId="170" fontId="1" fillId="0" borderId="0" xfId="15" applyNumberFormat="1" applyFont="1" applyAlignment="1">
      <alignment horizontal="centerContinuous"/>
    </xf>
    <xf numFmtId="170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1" fillId="0" borderId="0" xfId="15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10</xdr:col>
      <xdr:colOff>666750</xdr:colOff>
      <xdr:row>36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5324475"/>
          <a:ext cx="60293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Income Statements should be read in conjunction with the Annual Audited Financial Statements for the year ended 31 December 2007.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38100</xdr:rowOff>
    </xdr:from>
    <xdr:to>
      <xdr:col>6</xdr:col>
      <xdr:colOff>0</xdr:colOff>
      <xdr:row>51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7972425"/>
          <a:ext cx="50006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Balance Sheets should be read in conjunction with the  Annual Audited Financial Statements for the year ended 31 December 2007.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56</xdr:row>
      <xdr:rowOff>142875</xdr:rowOff>
    </xdr:from>
    <xdr:to>
      <xdr:col>9</xdr:col>
      <xdr:colOff>609600</xdr:colOff>
      <xdr:row>60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76225" y="8820150"/>
          <a:ext cx="51816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Cash Flow Statements should be read in conjunction with the Annual Audited Financial Statements for the year ended 31 December 2007.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44</xdr:row>
      <xdr:rowOff>123825</xdr:rowOff>
    </xdr:from>
    <xdr:to>
      <xdr:col>13</xdr:col>
      <xdr:colOff>485775</xdr:colOff>
      <xdr:row>48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7286625"/>
          <a:ext cx="6915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Condensed Consolidated Statements of Changes in Equity should be read in conjunction with the Annual Audited Financial Statements for the year ended 31 December 2007.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2"/>
  <sheetViews>
    <sheetView tabSelected="1" workbookViewId="0" topLeftCell="A1">
      <selection activeCell="A1" sqref="A1:K1"/>
    </sheetView>
  </sheetViews>
  <sheetFormatPr defaultColWidth="9.140625" defaultRowHeight="12.75"/>
  <cols>
    <col min="1" max="2" width="3.7109375" style="0" customWidth="1"/>
    <col min="3" max="3" width="28.8515625" style="0" customWidth="1"/>
    <col min="4" max="4" width="3.7109375" style="0" customWidth="1"/>
    <col min="5" max="5" width="10.28125" style="7" customWidth="1"/>
    <col min="6" max="6" width="3.7109375" style="7" customWidth="1"/>
    <col min="7" max="7" width="10.28125" style="0" customWidth="1"/>
    <col min="8" max="8" width="5.7109375" style="0" customWidth="1"/>
    <col min="9" max="9" width="10.28125" style="0" customWidth="1"/>
    <col min="10" max="10" width="3.7109375" style="0" customWidth="1"/>
    <col min="11" max="11" width="10.28125" style="0" customWidth="1"/>
  </cols>
  <sheetData>
    <row r="1" spans="1:11" ht="12.7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1:11" ht="12.75">
      <c r="A4" s="63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2.75">
      <c r="A5" s="63" t="s">
        <v>101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ht="12.75">
      <c r="H6" s="3"/>
    </row>
    <row r="7" spans="5:11" ht="12.75">
      <c r="E7" s="62" t="s">
        <v>93</v>
      </c>
      <c r="F7" s="62"/>
      <c r="G7" s="62"/>
      <c r="I7" s="61" t="s">
        <v>99</v>
      </c>
      <c r="J7" s="61"/>
      <c r="K7" s="61"/>
    </row>
    <row r="8" spans="5:11" ht="16.5" customHeight="1">
      <c r="E8" s="13" t="s">
        <v>98</v>
      </c>
      <c r="F8" s="14"/>
      <c r="G8" s="13" t="s">
        <v>100</v>
      </c>
      <c r="H8" s="14"/>
      <c r="I8" s="13" t="s">
        <v>98</v>
      </c>
      <c r="J8" s="14"/>
      <c r="K8" s="13" t="s">
        <v>100</v>
      </c>
    </row>
    <row r="9" spans="5:11" ht="12" customHeight="1">
      <c r="E9" s="13"/>
      <c r="F9" s="14"/>
      <c r="G9" s="13"/>
      <c r="H9" s="14"/>
      <c r="I9" s="13"/>
      <c r="J9" s="14"/>
      <c r="K9" s="13"/>
    </row>
    <row r="10" spans="5:11" s="1" customFormat="1" ht="12.75">
      <c r="E10" s="13" t="s">
        <v>6</v>
      </c>
      <c r="F10" s="13"/>
      <c r="G10" s="13" t="s">
        <v>6</v>
      </c>
      <c r="H10" s="13"/>
      <c r="I10" s="13" t="s">
        <v>6</v>
      </c>
      <c r="J10" s="13"/>
      <c r="K10" s="13" t="s">
        <v>6</v>
      </c>
    </row>
    <row r="12" spans="2:11" ht="12.75">
      <c r="B12" s="2" t="s">
        <v>16</v>
      </c>
      <c r="E12" s="7">
        <v>144797</v>
      </c>
      <c r="G12" s="7">
        <v>142318</v>
      </c>
      <c r="H12" s="7"/>
      <c r="I12" s="7">
        <v>144797</v>
      </c>
      <c r="J12" s="7"/>
      <c r="K12" s="7">
        <v>142318</v>
      </c>
    </row>
    <row r="13" spans="2:11" ht="12.75">
      <c r="B13" s="19" t="s">
        <v>17</v>
      </c>
      <c r="E13" s="7">
        <v>-99164</v>
      </c>
      <c r="G13" s="7">
        <v>-100158</v>
      </c>
      <c r="H13" s="7"/>
      <c r="I13" s="7">
        <v>-99164</v>
      </c>
      <c r="J13" s="7"/>
      <c r="K13" s="7">
        <v>-100158</v>
      </c>
    </row>
    <row r="14" spans="2:11" ht="12.75">
      <c r="B14" s="2" t="s">
        <v>18</v>
      </c>
      <c r="E14" s="20">
        <f>SUM(E12:E13)</f>
        <v>45633</v>
      </c>
      <c r="G14" s="20">
        <f>SUM(G12:G13)</f>
        <v>42160</v>
      </c>
      <c r="H14" s="7"/>
      <c r="I14" s="20">
        <f>SUM(I12:I13)</f>
        <v>45633</v>
      </c>
      <c r="J14" s="7"/>
      <c r="K14" s="20">
        <f>SUM(K12:K13)</f>
        <v>42160</v>
      </c>
    </row>
    <row r="15" spans="2:11" ht="12.75">
      <c r="B15" s="19"/>
      <c r="G15" s="7"/>
      <c r="H15" s="7"/>
      <c r="I15" s="7"/>
      <c r="J15" s="7"/>
      <c r="K15" s="7"/>
    </row>
    <row r="16" spans="2:11" ht="12.75">
      <c r="B16" s="19" t="s">
        <v>21</v>
      </c>
      <c r="E16" s="7">
        <v>1909</v>
      </c>
      <c r="G16" s="7">
        <v>1710</v>
      </c>
      <c r="H16" s="7"/>
      <c r="I16" s="7">
        <v>1909</v>
      </c>
      <c r="J16" s="7"/>
      <c r="K16" s="7">
        <v>1710</v>
      </c>
    </row>
    <row r="17" spans="2:11" ht="12.75">
      <c r="B17" s="19" t="s">
        <v>19</v>
      </c>
      <c r="E17" s="7">
        <v>-4817</v>
      </c>
      <c r="G17" s="7">
        <v>-5118</v>
      </c>
      <c r="H17" s="7"/>
      <c r="I17" s="7">
        <v>-4817</v>
      </c>
      <c r="J17" s="7"/>
      <c r="K17" s="7">
        <v>-5118</v>
      </c>
    </row>
    <row r="18" spans="2:11" ht="12.75">
      <c r="B18" s="19" t="s">
        <v>20</v>
      </c>
      <c r="E18" s="7">
        <v>-13671</v>
      </c>
      <c r="G18" s="7">
        <v>-14461</v>
      </c>
      <c r="H18" s="7"/>
      <c r="I18" s="7">
        <v>-13671</v>
      </c>
      <c r="J18" s="7"/>
      <c r="K18" s="7">
        <v>-14461</v>
      </c>
    </row>
    <row r="19" spans="2:11" ht="12.75">
      <c r="B19" s="19" t="s">
        <v>22</v>
      </c>
      <c r="E19" s="7">
        <v>-748</v>
      </c>
      <c r="G19" s="7">
        <v>-706</v>
      </c>
      <c r="H19" s="7"/>
      <c r="I19" s="7">
        <v>-748</v>
      </c>
      <c r="J19" s="7"/>
      <c r="K19" s="7">
        <v>-706</v>
      </c>
    </row>
    <row r="20" spans="2:11" ht="12.75">
      <c r="B20" s="2"/>
      <c r="G20" s="7"/>
      <c r="H20" s="7"/>
      <c r="I20" s="7"/>
      <c r="J20" s="7"/>
      <c r="K20" s="7"/>
    </row>
    <row r="21" spans="2:11" ht="12.75">
      <c r="B21" s="2" t="s">
        <v>4</v>
      </c>
      <c r="E21" s="20">
        <f>SUM(E14:E20)</f>
        <v>28306</v>
      </c>
      <c r="G21" s="20">
        <f>SUM(G14:G20)</f>
        <v>23585</v>
      </c>
      <c r="H21" s="7"/>
      <c r="I21" s="20">
        <f>SUM(I14:I20)</f>
        <v>28306</v>
      </c>
      <c r="J21" s="7"/>
      <c r="K21" s="20">
        <f>SUM(K14:K20)</f>
        <v>23585</v>
      </c>
    </row>
    <row r="22" spans="2:11" ht="12.75">
      <c r="B22" s="19" t="s">
        <v>5</v>
      </c>
      <c r="E22" s="9"/>
      <c r="G22" s="9"/>
      <c r="H22" s="7"/>
      <c r="I22" s="9"/>
      <c r="J22" s="7"/>
      <c r="K22" s="9"/>
    </row>
    <row r="23" spans="2:11" ht="12.75">
      <c r="B23" s="4" t="s">
        <v>24</v>
      </c>
      <c r="C23" t="s">
        <v>25</v>
      </c>
      <c r="E23" s="18">
        <v>-9377</v>
      </c>
      <c r="G23" s="18">
        <v>-8274</v>
      </c>
      <c r="H23" s="7"/>
      <c r="I23" s="18">
        <v>-9377</v>
      </c>
      <c r="J23" s="7"/>
      <c r="K23" s="18">
        <v>-8274</v>
      </c>
    </row>
    <row r="24" spans="2:11" ht="12.75">
      <c r="B24" s="4" t="s">
        <v>24</v>
      </c>
      <c r="C24" t="s">
        <v>26</v>
      </c>
      <c r="E24" s="7">
        <v>2038</v>
      </c>
      <c r="G24" s="7">
        <v>1593</v>
      </c>
      <c r="H24" s="7"/>
      <c r="I24" s="7">
        <v>2038</v>
      </c>
      <c r="J24" s="7"/>
      <c r="K24" s="7">
        <v>1593</v>
      </c>
    </row>
    <row r="25" spans="2:11" ht="12.75">
      <c r="B25" s="2"/>
      <c r="G25" s="7"/>
      <c r="H25" s="7"/>
      <c r="I25" s="7"/>
      <c r="J25" s="7"/>
      <c r="K25" s="7"/>
    </row>
    <row r="26" spans="2:11" ht="13.5" thickBot="1">
      <c r="B26" s="2" t="s">
        <v>46</v>
      </c>
      <c r="E26" s="8">
        <f>SUM(E21:E25)</f>
        <v>20967</v>
      </c>
      <c r="G26" s="8">
        <f>SUM(G21:G25)</f>
        <v>16904</v>
      </c>
      <c r="H26" s="7"/>
      <c r="I26" s="8">
        <f>SUM(I21:I25)</f>
        <v>20967</v>
      </c>
      <c r="J26" s="7"/>
      <c r="K26" s="8">
        <f>SUM(K21:K25)</f>
        <v>16904</v>
      </c>
    </row>
    <row r="27" spans="2:11" ht="13.5" thickTop="1">
      <c r="B27" s="2"/>
      <c r="G27" s="7"/>
      <c r="I27" s="7"/>
      <c r="J27" s="7"/>
      <c r="K27" s="7"/>
    </row>
    <row r="28" spans="2:11" ht="13.5" thickBot="1">
      <c r="B28" s="2" t="s">
        <v>27</v>
      </c>
      <c r="E28" s="21">
        <v>12.754763349318003</v>
      </c>
      <c r="F28" s="22"/>
      <c r="G28" s="21">
        <v>10.283136340767468</v>
      </c>
      <c r="H28" s="5"/>
      <c r="I28" s="21">
        <v>12.754763349318003</v>
      </c>
      <c r="J28" s="22"/>
      <c r="K28" s="21">
        <v>10.283136340767468</v>
      </c>
    </row>
    <row r="29" ht="13.5" thickTop="1">
      <c r="B29" s="2"/>
    </row>
    <row r="30" spans="2:7" ht="12.75">
      <c r="B30" s="2"/>
      <c r="G30" s="6"/>
    </row>
    <row r="31" spans="2:7" ht="12.75">
      <c r="B31" s="2"/>
      <c r="G31" s="6"/>
    </row>
    <row r="32" ht="12.75">
      <c r="B32" s="2"/>
    </row>
    <row r="36" ht="9" customHeight="1"/>
  </sheetData>
  <mergeCells count="5">
    <mergeCell ref="E7:G7"/>
    <mergeCell ref="A1:K1"/>
    <mergeCell ref="A2:K2"/>
    <mergeCell ref="A4:K4"/>
    <mergeCell ref="A5:K5"/>
  </mergeCells>
  <printOptions horizontalCentered="1"/>
  <pageMargins left="0.75" right="0.75" top="1" bottom="1" header="0.5" footer="0.5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3"/>
  <sheetViews>
    <sheetView workbookViewId="0" topLeftCell="A1">
      <selection activeCell="A5" sqref="A5:F5"/>
    </sheetView>
  </sheetViews>
  <sheetFormatPr defaultColWidth="9.140625" defaultRowHeight="12.75"/>
  <cols>
    <col min="1" max="2" width="3.7109375" style="0" customWidth="1"/>
    <col min="3" max="3" width="37.140625" style="0" customWidth="1"/>
    <col min="4" max="4" width="12.7109375" style="7" customWidth="1"/>
    <col min="5" max="5" width="7.7109375" style="7" customWidth="1"/>
    <col min="6" max="6" width="12.7109375" style="7" customWidth="1"/>
    <col min="7" max="7" width="6.140625" style="0" customWidth="1"/>
  </cols>
  <sheetData>
    <row r="1" spans="1:6" ht="12.75">
      <c r="A1" s="63" t="s">
        <v>13</v>
      </c>
      <c r="B1" s="63"/>
      <c r="C1" s="63"/>
      <c r="D1" s="63"/>
      <c r="E1" s="63"/>
      <c r="F1" s="63"/>
    </row>
    <row r="2" spans="1:6" ht="12.75">
      <c r="A2" s="64" t="s">
        <v>14</v>
      </c>
      <c r="B2" s="64"/>
      <c r="C2" s="64"/>
      <c r="D2" s="64"/>
      <c r="E2" s="64"/>
      <c r="F2" s="64"/>
    </row>
    <row r="4" spans="1:6" ht="12.75">
      <c r="A4" s="63" t="s">
        <v>49</v>
      </c>
      <c r="B4" s="63"/>
      <c r="C4" s="63"/>
      <c r="D4" s="63"/>
      <c r="E4" s="63"/>
      <c r="F4" s="63"/>
    </row>
    <row r="5" spans="1:6" ht="12.75">
      <c r="A5" s="63" t="s">
        <v>104</v>
      </c>
      <c r="B5" s="63"/>
      <c r="C5" s="63"/>
      <c r="D5" s="63"/>
      <c r="E5" s="63"/>
      <c r="F5" s="63"/>
    </row>
    <row r="7" spans="4:6" ht="12.75">
      <c r="D7" s="13" t="s">
        <v>102</v>
      </c>
      <c r="F7" s="13" t="s">
        <v>102</v>
      </c>
    </row>
    <row r="8" spans="4:6" ht="12.75">
      <c r="D8" s="13" t="s">
        <v>98</v>
      </c>
      <c r="F8" s="13" t="s">
        <v>103</v>
      </c>
    </row>
    <row r="9" spans="4:6" s="1" customFormat="1" ht="12.75">
      <c r="D9" s="11" t="s">
        <v>51</v>
      </c>
      <c r="E9" s="12"/>
      <c r="F9" s="11" t="s">
        <v>15</v>
      </c>
    </row>
    <row r="10" spans="4:6" s="1" customFormat="1" ht="9.75" customHeight="1">
      <c r="D10" s="11"/>
      <c r="E10" s="12"/>
      <c r="F10" s="11"/>
    </row>
    <row r="11" spans="4:6" s="1" customFormat="1" ht="12.75">
      <c r="D11" s="13" t="s">
        <v>6</v>
      </c>
      <c r="E11" s="13"/>
      <c r="F11" s="13" t="s">
        <v>6</v>
      </c>
    </row>
    <row r="12" ht="12" customHeight="1"/>
    <row r="13" ht="12.75">
      <c r="B13" s="2" t="s">
        <v>54</v>
      </c>
    </row>
    <row r="14" spans="3:8" ht="12.75">
      <c r="C14" s="19" t="s">
        <v>3</v>
      </c>
      <c r="D14" s="7">
        <f>25567-D16</f>
        <v>8807.273000000001</v>
      </c>
      <c r="F14" s="7">
        <v>6677</v>
      </c>
      <c r="H14" s="6"/>
    </row>
    <row r="15" spans="3:8" ht="12.75">
      <c r="C15" s="19" t="s">
        <v>111</v>
      </c>
      <c r="D15" s="7">
        <v>4782</v>
      </c>
      <c r="F15" s="7">
        <v>4782</v>
      </c>
      <c r="H15" s="6"/>
    </row>
    <row r="16" spans="3:8" ht="12.75">
      <c r="C16" s="19" t="s">
        <v>105</v>
      </c>
      <c r="D16" s="7">
        <v>16759.727</v>
      </c>
      <c r="F16" s="7">
        <v>16827</v>
      </c>
      <c r="H16" s="6"/>
    </row>
    <row r="17" spans="3:8" ht="12.75">
      <c r="C17" s="19" t="s">
        <v>9</v>
      </c>
      <c r="D17" s="7">
        <v>13795</v>
      </c>
      <c r="F17" s="7">
        <v>11757</v>
      </c>
      <c r="H17" s="6"/>
    </row>
    <row r="18" spans="2:8" ht="16.5" customHeight="1">
      <c r="B18" s="2" t="s">
        <v>55</v>
      </c>
      <c r="D18" s="52">
        <f>SUM(D14:D17)</f>
        <v>44144</v>
      </c>
      <c r="F18" s="52">
        <f>SUM(F14:F17)</f>
        <v>40043</v>
      </c>
      <c r="H18" s="6"/>
    </row>
    <row r="19" spans="2:8" ht="18" customHeight="1">
      <c r="B19" s="2"/>
      <c r="D19" s="52"/>
      <c r="F19" s="52"/>
      <c r="H19" s="6"/>
    </row>
    <row r="20" spans="2:8" ht="12.75">
      <c r="B20" s="2"/>
      <c r="C20" t="s">
        <v>56</v>
      </c>
      <c r="D20" s="26">
        <f>8490+1610</f>
        <v>10100</v>
      </c>
      <c r="F20" s="26">
        <v>19146</v>
      </c>
      <c r="H20" s="6"/>
    </row>
    <row r="21" spans="2:8" ht="12.75">
      <c r="B21" s="2"/>
      <c r="C21" t="s">
        <v>2</v>
      </c>
      <c r="D21" s="26">
        <v>45830</v>
      </c>
      <c r="F21" s="26">
        <v>46997</v>
      </c>
      <c r="H21" s="6"/>
    </row>
    <row r="22" spans="2:8" ht="12.75">
      <c r="B22" s="2"/>
      <c r="C22" t="s">
        <v>1</v>
      </c>
      <c r="D22" s="26">
        <v>242142</v>
      </c>
      <c r="F22" s="26">
        <v>201623</v>
      </c>
      <c r="H22" s="6"/>
    </row>
    <row r="23" spans="2:8" ht="16.5" customHeight="1">
      <c r="B23" s="2" t="s">
        <v>57</v>
      </c>
      <c r="D23" s="25">
        <f>SUM(D20:D22)</f>
        <v>298072</v>
      </c>
      <c r="F23" s="25">
        <f>SUM(F20:F22)</f>
        <v>267766</v>
      </c>
      <c r="H23" s="6"/>
    </row>
    <row r="24" spans="2:8" ht="16.5" customHeight="1" thickBot="1">
      <c r="B24" s="2" t="s">
        <v>58</v>
      </c>
      <c r="D24" s="49">
        <f>D18+D23</f>
        <v>342216</v>
      </c>
      <c r="F24" s="49">
        <f>F18+F23</f>
        <v>307809</v>
      </c>
      <c r="H24" s="6"/>
    </row>
    <row r="25" spans="2:8" ht="13.5" thickTop="1">
      <c r="B25" s="2"/>
      <c r="D25" s="9"/>
      <c r="F25" s="9"/>
      <c r="H25" s="6"/>
    </row>
    <row r="26" spans="2:8" ht="12.75">
      <c r="B26" s="2" t="s">
        <v>59</v>
      </c>
      <c r="D26" s="9"/>
      <c r="F26" s="9"/>
      <c r="H26" s="6"/>
    </row>
    <row r="27" spans="2:8" ht="15.75" customHeight="1">
      <c r="B27" s="2"/>
      <c r="C27" t="s">
        <v>11</v>
      </c>
      <c r="D27" s="9">
        <v>164386</v>
      </c>
      <c r="F27" s="9">
        <v>164386</v>
      </c>
      <c r="H27" s="6"/>
    </row>
    <row r="28" spans="2:8" ht="12.75">
      <c r="B28" s="2"/>
      <c r="C28" t="s">
        <v>85</v>
      </c>
      <c r="D28" s="9">
        <v>685</v>
      </c>
      <c r="F28" s="9">
        <v>685</v>
      </c>
      <c r="H28" s="6"/>
    </row>
    <row r="29" spans="2:8" ht="12.75">
      <c r="B29" s="2"/>
      <c r="C29" t="s">
        <v>86</v>
      </c>
      <c r="D29" s="9">
        <v>1571</v>
      </c>
      <c r="F29" s="9">
        <v>1497</v>
      </c>
      <c r="H29" s="6"/>
    </row>
    <row r="30" spans="2:8" ht="12.75">
      <c r="B30" s="2"/>
      <c r="C30" t="s">
        <v>60</v>
      </c>
      <c r="D30" s="9">
        <v>69365</v>
      </c>
      <c r="F30" s="9">
        <v>59346</v>
      </c>
      <c r="H30" s="6"/>
    </row>
    <row r="31" spans="2:8" ht="12.75">
      <c r="B31" s="2"/>
      <c r="D31" s="9"/>
      <c r="F31" s="9"/>
      <c r="H31" s="6"/>
    </row>
    <row r="32" spans="2:8" ht="12" customHeight="1">
      <c r="B32" s="2"/>
      <c r="D32" s="20"/>
      <c r="F32" s="20"/>
      <c r="H32" s="6"/>
    </row>
    <row r="33" spans="2:8" ht="12" customHeight="1" thickBot="1">
      <c r="B33" s="2"/>
      <c r="D33" s="54">
        <f>SUM(D27:D32)</f>
        <v>236007</v>
      </c>
      <c r="F33" s="54">
        <f>SUM(F27:F32)</f>
        <v>225914</v>
      </c>
      <c r="H33" s="6"/>
    </row>
    <row r="34" spans="2:8" ht="13.5" thickTop="1">
      <c r="B34" s="2"/>
      <c r="D34" s="9"/>
      <c r="F34" s="9"/>
      <c r="H34" s="6"/>
    </row>
    <row r="35" spans="2:8" ht="12.75">
      <c r="B35" s="2" t="s">
        <v>61</v>
      </c>
      <c r="D35" s="9"/>
      <c r="F35" s="9"/>
      <c r="H35" s="6"/>
    </row>
    <row r="36" spans="2:8" ht="15.75" customHeight="1">
      <c r="B36" s="2"/>
      <c r="C36" t="s">
        <v>62</v>
      </c>
      <c r="D36" s="25">
        <v>94697</v>
      </c>
      <c r="F36" s="25">
        <v>72819</v>
      </c>
      <c r="H36" s="6"/>
    </row>
    <row r="37" spans="2:8" ht="12.75">
      <c r="B37" s="2"/>
      <c r="C37" t="s">
        <v>0</v>
      </c>
      <c r="D37" s="51">
        <v>11512</v>
      </c>
      <c r="F37" s="26">
        <v>9076</v>
      </c>
      <c r="H37" s="6"/>
    </row>
    <row r="38" spans="2:8" ht="16.5" customHeight="1">
      <c r="B38" s="2"/>
      <c r="D38" s="53">
        <f>SUM(D36:D37)</f>
        <v>106209</v>
      </c>
      <c r="F38" s="53">
        <f>SUM(F36:F37)</f>
        <v>81895</v>
      </c>
      <c r="H38" s="6"/>
    </row>
    <row r="39" spans="2:8" ht="13.5" customHeight="1">
      <c r="B39" s="2"/>
      <c r="H39" s="6"/>
    </row>
    <row r="40" spans="2:8" ht="12" customHeight="1">
      <c r="B40" s="2"/>
      <c r="D40" s="20"/>
      <c r="F40" s="20"/>
      <c r="H40" s="6"/>
    </row>
    <row r="41" spans="4:8" ht="13.5" thickBot="1">
      <c r="D41" s="54">
        <f>D33+D38</f>
        <v>342216</v>
      </c>
      <c r="F41" s="54">
        <f>F33+F38</f>
        <v>307809</v>
      </c>
      <c r="H41" s="6"/>
    </row>
    <row r="42" ht="13.5" thickTop="1"/>
    <row r="43" spans="2:6" ht="13.5" thickBot="1">
      <c r="B43" s="2" t="s">
        <v>53</v>
      </c>
      <c r="D43" s="21">
        <f>D33/164386</f>
        <v>1.4356879539620162</v>
      </c>
      <c r="F43" s="21">
        <f>F33/164386</f>
        <v>1.374289781368243</v>
      </c>
    </row>
    <row r="44" ht="13.5" thickTop="1"/>
    <row r="50" ht="9" customHeight="1"/>
    <row r="51" ht="12.75" customHeight="1"/>
  </sheetData>
  <mergeCells count="4">
    <mergeCell ref="A1:F1"/>
    <mergeCell ref="A2:F2"/>
    <mergeCell ref="A4:F4"/>
    <mergeCell ref="A5:F5"/>
  </mergeCells>
  <printOptions horizontalCentered="1"/>
  <pageMargins left="0.75" right="0.75" top="0.75" bottom="0.5" header="0.5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A1" sqref="A1:J1"/>
    </sheetView>
  </sheetViews>
  <sheetFormatPr defaultColWidth="9.140625" defaultRowHeight="12.75"/>
  <cols>
    <col min="1" max="3" width="3.7109375" style="0" customWidth="1"/>
    <col min="4" max="4" width="46.140625" style="0" customWidth="1"/>
    <col min="5" max="5" width="11.7109375" style="7" customWidth="1"/>
    <col min="6" max="6" width="3.7109375" style="7" customWidth="1"/>
    <col min="7" max="7" width="7.7109375" style="0" hidden="1" customWidth="1"/>
    <col min="8" max="9" width="0" style="0" hidden="1" customWidth="1"/>
    <col min="10" max="10" width="11.7109375" style="56" customWidth="1"/>
  </cols>
  <sheetData>
    <row r="1" spans="1:10" ht="12.7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ht="12.75">
      <c r="A4" s="63" t="s">
        <v>48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2.75">
      <c r="A5" s="63" t="s">
        <v>94</v>
      </c>
      <c r="B5" s="63"/>
      <c r="C5" s="63"/>
      <c r="D5" s="63"/>
      <c r="E5" s="63"/>
      <c r="F5" s="63"/>
      <c r="G5" s="63"/>
      <c r="H5" s="63"/>
      <c r="I5" s="63"/>
      <c r="J5" s="63"/>
    </row>
    <row r="6" ht="12.75">
      <c r="A6" s="2"/>
    </row>
    <row r="7" spans="5:10" ht="12.75">
      <c r="E7" s="48" t="s">
        <v>107</v>
      </c>
      <c r="J7" s="57" t="s">
        <v>107</v>
      </c>
    </row>
    <row r="8" spans="5:10" ht="12.75">
      <c r="E8" s="48" t="s">
        <v>106</v>
      </c>
      <c r="J8" s="57" t="s">
        <v>106</v>
      </c>
    </row>
    <row r="9" spans="5:10" s="1" customFormat="1" ht="12.75">
      <c r="E9" s="17" t="s">
        <v>96</v>
      </c>
      <c r="F9" s="12"/>
      <c r="H9" s="17" t="s">
        <v>52</v>
      </c>
      <c r="J9" s="58" t="s">
        <v>97</v>
      </c>
    </row>
    <row r="10" spans="5:10" s="1" customFormat="1" ht="12.75">
      <c r="E10" s="13" t="s">
        <v>6</v>
      </c>
      <c r="F10" s="13"/>
      <c r="H10" s="13" t="s">
        <v>6</v>
      </c>
      <c r="J10" s="59" t="s">
        <v>6</v>
      </c>
    </row>
    <row r="12" spans="2:3" ht="12.75">
      <c r="B12" s="2" t="s">
        <v>28</v>
      </c>
      <c r="C12" s="2"/>
    </row>
    <row r="13" spans="2:3" ht="12.75">
      <c r="B13" s="19"/>
      <c r="C13" s="19"/>
    </row>
    <row r="14" spans="2:10" ht="12.75">
      <c r="B14" s="19"/>
      <c r="C14" s="19" t="s">
        <v>4</v>
      </c>
      <c r="E14" s="7">
        <v>28306</v>
      </c>
      <c r="H14" s="7">
        <v>28319</v>
      </c>
      <c r="J14" s="56">
        <v>23585</v>
      </c>
    </row>
    <row r="15" spans="2:8" ht="12.75">
      <c r="B15" s="19"/>
      <c r="C15" s="19" t="s">
        <v>29</v>
      </c>
      <c r="H15" s="7"/>
    </row>
    <row r="16" spans="2:10" ht="12.75">
      <c r="B16" s="19"/>
      <c r="C16" s="19"/>
      <c r="D16" t="s">
        <v>89</v>
      </c>
      <c r="E16" s="7">
        <v>67</v>
      </c>
      <c r="H16" s="7"/>
      <c r="J16" s="56">
        <v>77</v>
      </c>
    </row>
    <row r="17" spans="2:10" ht="12.75">
      <c r="B17" s="19"/>
      <c r="C17" s="19"/>
      <c r="D17" t="s">
        <v>71</v>
      </c>
      <c r="E17" s="7">
        <v>436</v>
      </c>
      <c r="H17" s="7">
        <v>1039</v>
      </c>
      <c r="J17" s="56">
        <v>630</v>
      </c>
    </row>
    <row r="18" spans="2:10" ht="12.75">
      <c r="B18" s="19"/>
      <c r="C18" s="19"/>
      <c r="D18" t="s">
        <v>90</v>
      </c>
      <c r="E18" s="7">
        <v>-7</v>
      </c>
      <c r="H18" s="7">
        <v>-245</v>
      </c>
      <c r="J18" s="56">
        <v>0</v>
      </c>
    </row>
    <row r="19" spans="2:10" ht="12.75">
      <c r="B19" s="19"/>
      <c r="C19" s="19"/>
      <c r="D19" t="s">
        <v>23</v>
      </c>
      <c r="E19" s="7">
        <v>-1898</v>
      </c>
      <c r="H19" s="7">
        <v>-1970</v>
      </c>
      <c r="J19" s="56">
        <v>-1664</v>
      </c>
    </row>
    <row r="20" spans="2:10" ht="12.75" hidden="1">
      <c r="B20" s="19"/>
      <c r="C20" s="19"/>
      <c r="D20" t="s">
        <v>30</v>
      </c>
      <c r="E20" s="7">
        <v>0</v>
      </c>
      <c r="H20" s="7">
        <v>0</v>
      </c>
      <c r="J20" s="56">
        <v>0</v>
      </c>
    </row>
    <row r="21" spans="2:10" ht="12.75">
      <c r="B21" s="19"/>
      <c r="C21" s="19"/>
      <c r="D21" t="s">
        <v>72</v>
      </c>
      <c r="E21" s="7">
        <v>-9</v>
      </c>
      <c r="H21" s="7">
        <v>0</v>
      </c>
      <c r="J21" s="56">
        <v>-17</v>
      </c>
    </row>
    <row r="22" spans="2:10" ht="12.75">
      <c r="B22" s="19"/>
      <c r="C22" s="19"/>
      <c r="H22" s="7"/>
      <c r="J22" s="60"/>
    </row>
    <row r="23" spans="2:10" ht="12.75">
      <c r="B23" s="19"/>
      <c r="C23" s="2" t="s">
        <v>73</v>
      </c>
      <c r="E23" s="23">
        <f>SUM(E14:E22)</f>
        <v>26895</v>
      </c>
      <c r="H23" s="23">
        <f>SUM(H14:H22)</f>
        <v>27143</v>
      </c>
      <c r="J23" s="23">
        <f>SUM(J14:J22)</f>
        <v>22611</v>
      </c>
    </row>
    <row r="24" spans="2:8" ht="12.75">
      <c r="B24" s="19"/>
      <c r="C24" s="19"/>
      <c r="H24" s="7"/>
    </row>
    <row r="25" spans="2:10" ht="12.75">
      <c r="B25" s="19"/>
      <c r="C25" s="19"/>
      <c r="D25" t="s">
        <v>91</v>
      </c>
      <c r="E25" s="7">
        <v>9046</v>
      </c>
      <c r="F25" s="22"/>
      <c r="H25" s="7">
        <v>10144</v>
      </c>
      <c r="J25" s="56">
        <v>4769</v>
      </c>
    </row>
    <row r="26" spans="2:10" ht="12.75">
      <c r="B26" s="2"/>
      <c r="C26" s="2"/>
      <c r="D26" t="s">
        <v>110</v>
      </c>
      <c r="E26" s="7">
        <v>1167</v>
      </c>
      <c r="H26" s="7">
        <v>-3762</v>
      </c>
      <c r="J26" s="56">
        <v>-5297</v>
      </c>
    </row>
    <row r="27" spans="2:10" ht="12.75">
      <c r="B27" s="2"/>
      <c r="C27" s="2"/>
      <c r="D27" t="s">
        <v>92</v>
      </c>
      <c r="E27" s="7">
        <v>16691</v>
      </c>
      <c r="H27" s="7">
        <v>-11504</v>
      </c>
      <c r="J27" s="56">
        <v>14826</v>
      </c>
    </row>
    <row r="28" spans="2:10" ht="12.75">
      <c r="B28" s="2"/>
      <c r="C28" s="2"/>
      <c r="H28" s="7"/>
      <c r="J28" s="60"/>
    </row>
    <row r="29" spans="2:10" ht="12.75">
      <c r="B29" s="2"/>
      <c r="C29" s="2" t="s">
        <v>31</v>
      </c>
      <c r="E29" s="23">
        <f>SUM(E23:E28)</f>
        <v>53799</v>
      </c>
      <c r="H29" s="23">
        <f>SUM(H23:H28)</f>
        <v>22021</v>
      </c>
      <c r="J29" s="23">
        <f>SUM(J23:J28)</f>
        <v>36909</v>
      </c>
    </row>
    <row r="30" spans="2:8" ht="12.75">
      <c r="B30" s="2"/>
      <c r="C30" s="19"/>
      <c r="E30" s="55"/>
      <c r="H30" s="55"/>
    </row>
    <row r="31" spans="2:10" ht="12.75">
      <c r="B31" s="2"/>
      <c r="C31" s="19" t="s">
        <v>10</v>
      </c>
      <c r="E31" s="7">
        <v>-6941</v>
      </c>
      <c r="H31" s="7">
        <v>-6520</v>
      </c>
      <c r="J31" s="56">
        <v>-6401</v>
      </c>
    </row>
    <row r="32" spans="2:10" ht="12.75">
      <c r="B32" s="2"/>
      <c r="C32" s="2"/>
      <c r="H32" s="7"/>
      <c r="J32" s="7"/>
    </row>
    <row r="33" spans="2:10" ht="15.75" customHeight="1">
      <c r="B33" s="2"/>
      <c r="C33" s="2" t="s">
        <v>77</v>
      </c>
      <c r="E33" s="24">
        <f>SUM(E29:E32)</f>
        <v>46858</v>
      </c>
      <c r="H33" s="24">
        <f>SUM(H29:H32)</f>
        <v>15501</v>
      </c>
      <c r="J33" s="24">
        <f>SUM(J29:J32)</f>
        <v>30508</v>
      </c>
    </row>
    <row r="34" spans="2:8" ht="12.75">
      <c r="B34" s="2"/>
      <c r="C34" s="19"/>
      <c r="H34" s="7"/>
    </row>
    <row r="35" spans="2:8" ht="12.75">
      <c r="B35" s="2" t="s">
        <v>32</v>
      </c>
      <c r="C35" s="19"/>
      <c r="H35" s="7"/>
    </row>
    <row r="36" spans="2:10" ht="12.75">
      <c r="B36" s="2"/>
      <c r="C36" s="19" t="s">
        <v>74</v>
      </c>
      <c r="E36" s="7">
        <v>-2566</v>
      </c>
      <c r="H36" s="7"/>
      <c r="J36" s="56">
        <v>-45</v>
      </c>
    </row>
    <row r="37" spans="2:8" ht="12.75" hidden="1">
      <c r="B37" s="2"/>
      <c r="C37" s="19" t="s">
        <v>75</v>
      </c>
      <c r="E37" s="7">
        <v>0</v>
      </c>
      <c r="H37" s="7">
        <v>270</v>
      </c>
    </row>
    <row r="38" spans="2:10" ht="12.75">
      <c r="B38" s="2"/>
      <c r="C38" s="19" t="s">
        <v>33</v>
      </c>
      <c r="E38" s="7">
        <v>7</v>
      </c>
      <c r="H38" s="7">
        <v>-9101</v>
      </c>
      <c r="J38" s="56">
        <v>0</v>
      </c>
    </row>
    <row r="39" spans="2:10" ht="12.75">
      <c r="B39" s="2"/>
      <c r="C39" s="19" t="s">
        <v>12</v>
      </c>
      <c r="E39" s="7">
        <f>-E19</f>
        <v>1898</v>
      </c>
      <c r="H39" s="7">
        <v>0</v>
      </c>
      <c r="J39" s="56">
        <v>1664</v>
      </c>
    </row>
    <row r="40" spans="2:10" ht="12.75">
      <c r="B40" s="2"/>
      <c r="H40" s="7"/>
      <c r="J40" s="7"/>
    </row>
    <row r="41" spans="2:10" ht="12.75">
      <c r="B41" s="2"/>
      <c r="C41" s="2" t="s">
        <v>78</v>
      </c>
      <c r="E41" s="24">
        <f>SUM(E36:E40)</f>
        <v>-661</v>
      </c>
      <c r="H41" s="24">
        <f>SUM(H37:H40)</f>
        <v>-8831</v>
      </c>
      <c r="J41" s="24">
        <f>SUM(J36:J40)</f>
        <v>1619</v>
      </c>
    </row>
    <row r="42" spans="2:8" ht="12.75">
      <c r="B42" s="2"/>
      <c r="C42" s="19"/>
      <c r="H42" s="7"/>
    </row>
    <row r="43" spans="2:8" ht="12.75">
      <c r="B43" s="2" t="s">
        <v>34</v>
      </c>
      <c r="C43" s="19"/>
      <c r="H43" s="7"/>
    </row>
    <row r="44" spans="2:10" ht="12.75">
      <c r="B44" s="2"/>
      <c r="C44" s="19" t="s">
        <v>35</v>
      </c>
      <c r="E44" s="7">
        <v>-10948</v>
      </c>
      <c r="H44" s="7">
        <v>-8877</v>
      </c>
      <c r="J44" s="56">
        <v>-9000</v>
      </c>
    </row>
    <row r="45" spans="2:10" ht="12.75">
      <c r="B45" s="2"/>
      <c r="C45" s="19" t="s">
        <v>109</v>
      </c>
      <c r="E45" s="7">
        <v>5187</v>
      </c>
      <c r="H45" s="7">
        <v>-8258</v>
      </c>
      <c r="J45" s="60">
        <v>-1217</v>
      </c>
    </row>
    <row r="46" spans="2:8" ht="12.75" customHeight="1" hidden="1">
      <c r="B46" s="2"/>
      <c r="C46" s="19" t="s">
        <v>79</v>
      </c>
      <c r="H46" s="7"/>
    </row>
    <row r="47" spans="2:8" ht="12.75" customHeight="1" hidden="1">
      <c r="B47" s="2"/>
      <c r="C47" s="19" t="s">
        <v>80</v>
      </c>
      <c r="E47" s="7">
        <v>0</v>
      </c>
      <c r="H47" s="7"/>
    </row>
    <row r="48" spans="2:10" ht="18" customHeight="1">
      <c r="B48" s="2"/>
      <c r="C48" s="2" t="s">
        <v>36</v>
      </c>
      <c r="E48" s="24">
        <f>SUM(E43:E47)</f>
        <v>-5761</v>
      </c>
      <c r="H48" s="24">
        <f>SUM(H43:H47)</f>
        <v>-17135</v>
      </c>
      <c r="J48" s="24">
        <f>SUM(J43:J47)</f>
        <v>-10217</v>
      </c>
    </row>
    <row r="49" spans="2:8" ht="12.75">
      <c r="B49" s="2"/>
      <c r="C49" s="19"/>
      <c r="H49" s="7"/>
    </row>
    <row r="50" spans="2:10" ht="12.75">
      <c r="B50" s="19" t="s">
        <v>81</v>
      </c>
      <c r="C50" s="19"/>
      <c r="E50" s="7">
        <f>E33+E41+E48</f>
        <v>40436</v>
      </c>
      <c r="H50" s="7">
        <f>H33+H41+H48</f>
        <v>-10465</v>
      </c>
      <c r="J50" s="7">
        <f>J33+J41+J48</f>
        <v>21910</v>
      </c>
    </row>
    <row r="51" spans="1:10" ht="12.75">
      <c r="A51" s="19"/>
      <c r="B51" s="19" t="s">
        <v>82</v>
      </c>
      <c r="C51" s="19"/>
      <c r="E51" s="7">
        <v>83</v>
      </c>
      <c r="H51" s="7"/>
      <c r="J51" s="56">
        <v>0</v>
      </c>
    </row>
    <row r="52" spans="1:10" ht="12.75">
      <c r="A52" s="19"/>
      <c r="B52" s="19" t="s">
        <v>84</v>
      </c>
      <c r="C52" s="19"/>
      <c r="E52" s="7">
        <v>201623</v>
      </c>
      <c r="H52" s="7"/>
      <c r="J52" s="56">
        <v>167107</v>
      </c>
    </row>
    <row r="53" spans="1:8" ht="12.75">
      <c r="A53" s="19"/>
      <c r="B53" s="19"/>
      <c r="C53" s="19"/>
      <c r="H53" s="7"/>
    </row>
    <row r="54" spans="1:10" ht="19.5" customHeight="1" thickBot="1">
      <c r="A54" s="19"/>
      <c r="B54" s="2" t="s">
        <v>108</v>
      </c>
      <c r="C54" s="2"/>
      <c r="E54" s="8">
        <f>SUM(E50:E53)</f>
        <v>242142</v>
      </c>
      <c r="H54" s="7"/>
      <c r="J54" s="8">
        <f>SUM(J50:J53)</f>
        <v>189017</v>
      </c>
    </row>
    <row r="55" spans="3:8" ht="17.25" customHeight="1" thickBot="1" thickTop="1">
      <c r="C55" s="2"/>
      <c r="E55" s="9"/>
      <c r="H55" s="8" t="e">
        <f>H50+#REF!+#REF!</f>
        <v>#REF!</v>
      </c>
    </row>
    <row r="56" spans="2:8" ht="13.5" thickTop="1">
      <c r="B56" s="2"/>
      <c r="C56" s="2"/>
      <c r="H56" s="7"/>
    </row>
    <row r="60" ht="10.5" customHeight="1"/>
  </sheetData>
  <mergeCells count="4">
    <mergeCell ref="A1:J1"/>
    <mergeCell ref="A2:J2"/>
    <mergeCell ref="A4:J4"/>
    <mergeCell ref="A5:J5"/>
  </mergeCells>
  <printOptions horizontalCentered="1"/>
  <pageMargins left="0.75" right="0.75" top="0.75" bottom="0.5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43"/>
  <sheetViews>
    <sheetView workbookViewId="0" topLeftCell="A1">
      <selection activeCell="A1" sqref="A1:N1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7" customWidth="1"/>
    <col min="8" max="8" width="10.7109375" style="7" customWidth="1"/>
    <col min="9" max="9" width="12.7109375" style="7" customWidth="1"/>
    <col min="10" max="10" width="10.7109375" style="7" customWidth="1"/>
    <col min="11" max="11" width="2.57421875" style="0" customWidth="1"/>
    <col min="12" max="12" width="13.00390625" style="0" customWidth="1"/>
    <col min="13" max="13" width="2.7109375" style="0" customWidth="1"/>
    <col min="14" max="14" width="10.7109375" style="0" customWidth="1"/>
  </cols>
  <sheetData>
    <row r="1" spans="1:14" ht="12.7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4" ht="12.75">
      <c r="A4" s="63" t="s">
        <v>47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3" t="s">
        <v>94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8" spans="6:14" ht="12.75">
      <c r="F8" s="63" t="s">
        <v>65</v>
      </c>
      <c r="G8" s="63"/>
      <c r="H8" s="63"/>
      <c r="I8" s="63"/>
      <c r="J8" s="63"/>
      <c r="K8" s="63"/>
      <c r="L8" s="63"/>
      <c r="M8" s="63"/>
      <c r="N8" s="63"/>
    </row>
    <row r="9" spans="6:12" ht="12.75">
      <c r="F9" s="65" t="s">
        <v>63</v>
      </c>
      <c r="G9" s="65"/>
      <c r="H9" s="65"/>
      <c r="I9" s="65"/>
      <c r="J9" s="65"/>
      <c r="L9" s="1" t="s">
        <v>64</v>
      </c>
    </row>
    <row r="10" spans="7:13" ht="12.75">
      <c r="G10" s="14"/>
      <c r="H10" s="15"/>
      <c r="K10" s="14"/>
      <c r="L10" s="15"/>
      <c r="M10" s="7"/>
    </row>
    <row r="11" spans="6:14" s="3" customFormat="1" ht="12.75">
      <c r="F11" s="3" t="s">
        <v>37</v>
      </c>
      <c r="G11" s="27"/>
      <c r="H11" s="15" t="s">
        <v>37</v>
      </c>
      <c r="I11" s="15" t="s">
        <v>38</v>
      </c>
      <c r="J11" s="15" t="s">
        <v>7</v>
      </c>
      <c r="K11" s="27"/>
      <c r="L11" s="15" t="s">
        <v>39</v>
      </c>
      <c r="M11" s="27"/>
      <c r="N11" s="3" t="s">
        <v>40</v>
      </c>
    </row>
    <row r="12" spans="6:13" s="3" customFormat="1" ht="12.75">
      <c r="F12" s="3" t="s">
        <v>38</v>
      </c>
      <c r="G12" s="27"/>
      <c r="H12" s="15" t="s">
        <v>41</v>
      </c>
      <c r="I12" s="15" t="s">
        <v>42</v>
      </c>
      <c r="J12" s="15" t="s">
        <v>8</v>
      </c>
      <c r="K12" s="27"/>
      <c r="L12" s="15" t="s">
        <v>43</v>
      </c>
      <c r="M12" s="27"/>
    </row>
    <row r="13" spans="7:13" s="3" customFormat="1" ht="12.75">
      <c r="G13" s="28"/>
      <c r="H13" s="10"/>
      <c r="I13" s="15" t="s">
        <v>44</v>
      </c>
      <c r="J13" s="15" t="s">
        <v>45</v>
      </c>
      <c r="K13" s="28"/>
      <c r="L13" s="10"/>
      <c r="M13" s="27"/>
    </row>
    <row r="14" spans="6:14" s="1" customFormat="1" ht="12.75">
      <c r="F14" s="13" t="s">
        <v>6</v>
      </c>
      <c r="G14" s="29"/>
      <c r="H14" s="13" t="s">
        <v>6</v>
      </c>
      <c r="I14" s="13" t="s">
        <v>6</v>
      </c>
      <c r="J14" s="13" t="s">
        <v>6</v>
      </c>
      <c r="K14" s="29"/>
      <c r="L14" s="13" t="s">
        <v>6</v>
      </c>
      <c r="M14" s="28"/>
      <c r="N14" s="13" t="s">
        <v>6</v>
      </c>
    </row>
    <row r="15" spans="6:14" s="1" customFormat="1" ht="12.75">
      <c r="F15" s="30"/>
      <c r="G15" s="30"/>
      <c r="H15" s="31"/>
      <c r="I15" s="28"/>
      <c r="J15" s="28"/>
      <c r="K15" s="30"/>
      <c r="L15" s="31"/>
      <c r="M15" s="28"/>
      <c r="N15" s="30"/>
    </row>
    <row r="16" spans="2:14" s="1" customFormat="1" ht="12.75">
      <c r="B16" s="32" t="s">
        <v>87</v>
      </c>
      <c r="F16" s="28">
        <v>164386</v>
      </c>
      <c r="H16" s="31">
        <v>685</v>
      </c>
      <c r="I16" s="28">
        <v>1365</v>
      </c>
      <c r="J16" s="28">
        <v>132</v>
      </c>
      <c r="L16" s="31">
        <v>59346</v>
      </c>
      <c r="N16" s="47">
        <f>SUM(F16:M16)</f>
        <v>225914</v>
      </c>
    </row>
    <row r="17" spans="6:14" s="1" customFormat="1" ht="12.75">
      <c r="F17" s="28"/>
      <c r="G17" s="28"/>
      <c r="H17" s="31"/>
      <c r="I17" s="28"/>
      <c r="J17" s="28"/>
      <c r="K17" s="28"/>
      <c r="L17" s="31"/>
      <c r="M17" s="28"/>
      <c r="N17" s="28"/>
    </row>
    <row r="18" spans="2:14" s="1" customFormat="1" ht="12.75">
      <c r="B18"/>
      <c r="C18" t="s">
        <v>66</v>
      </c>
      <c r="D18"/>
      <c r="E18"/>
      <c r="F18" s="34"/>
      <c r="G18" s="33"/>
      <c r="H18" s="35"/>
      <c r="I18" s="33"/>
      <c r="J18" s="33"/>
      <c r="K18" s="33"/>
      <c r="L18" s="35"/>
      <c r="M18" s="33"/>
      <c r="N18" s="36"/>
    </row>
    <row r="19" spans="2:14" s="1" customFormat="1" ht="12.75">
      <c r="B19"/>
      <c r="C19" t="s">
        <v>67</v>
      </c>
      <c r="D19"/>
      <c r="E19"/>
      <c r="F19" s="37">
        <v>0</v>
      </c>
      <c r="G19" s="38"/>
      <c r="H19" s="39">
        <v>0</v>
      </c>
      <c r="I19" s="38">
        <v>0</v>
      </c>
      <c r="J19" s="38">
        <v>74</v>
      </c>
      <c r="K19" s="38"/>
      <c r="L19" s="39">
        <v>0</v>
      </c>
      <c r="M19" s="38"/>
      <c r="N19" s="40">
        <f>SUM(F19:L19)</f>
        <v>74</v>
      </c>
    </row>
    <row r="20" spans="2:14" s="1" customFormat="1" ht="12.75">
      <c r="B20"/>
      <c r="C20" t="s">
        <v>76</v>
      </c>
      <c r="D20"/>
      <c r="E20"/>
      <c r="F20" s="37">
        <v>0</v>
      </c>
      <c r="G20" s="38"/>
      <c r="H20" s="39">
        <v>0</v>
      </c>
      <c r="I20" s="38">
        <v>0</v>
      </c>
      <c r="J20" s="38">
        <v>0</v>
      </c>
      <c r="K20" s="38"/>
      <c r="L20" s="39">
        <v>20967</v>
      </c>
      <c r="M20" s="38"/>
      <c r="N20" s="40">
        <f>SUM(F20:M20)</f>
        <v>20967</v>
      </c>
    </row>
    <row r="21" spans="2:14" s="1" customFormat="1" ht="12.75">
      <c r="B21"/>
      <c r="C21"/>
      <c r="D21"/>
      <c r="E21"/>
      <c r="F21" s="41"/>
      <c r="G21" s="42"/>
      <c r="H21" s="43"/>
      <c r="I21" s="42"/>
      <c r="J21" s="42"/>
      <c r="K21" s="42"/>
      <c r="L21" s="43"/>
      <c r="M21" s="42"/>
      <c r="N21" s="44"/>
    </row>
    <row r="22" spans="2:14" s="1" customFormat="1" ht="12.75">
      <c r="B22"/>
      <c r="C22" t="s">
        <v>68</v>
      </c>
      <c r="D22"/>
      <c r="E22"/>
      <c r="F22" s="30"/>
      <c r="G22" s="30"/>
      <c r="H22" s="31"/>
      <c r="I22" s="28"/>
      <c r="J22" s="28"/>
      <c r="K22" s="30"/>
      <c r="L22" s="31"/>
      <c r="M22" s="28"/>
      <c r="N22" s="30"/>
    </row>
    <row r="23" spans="2:14" s="1" customFormat="1" ht="12.75">
      <c r="B23"/>
      <c r="C23" t="s">
        <v>69</v>
      </c>
      <c r="D23"/>
      <c r="E23"/>
      <c r="F23" s="45">
        <f>SUM(F18:F21)</f>
        <v>0</v>
      </c>
      <c r="G23" s="30"/>
      <c r="H23" s="45">
        <f>SUM(H18:H21)</f>
        <v>0</v>
      </c>
      <c r="I23" s="45">
        <f>SUM(I18:I21)</f>
        <v>0</v>
      </c>
      <c r="J23" s="45">
        <f>SUM(J18:J21)</f>
        <v>74</v>
      </c>
      <c r="K23" s="30"/>
      <c r="L23" s="45">
        <f>SUM(L18:L21)</f>
        <v>20967</v>
      </c>
      <c r="M23" s="28"/>
      <c r="N23" s="28">
        <f>SUM(F23:M23)</f>
        <v>21041</v>
      </c>
    </row>
    <row r="24" spans="2:14" s="1" customFormat="1" ht="12.75">
      <c r="B24"/>
      <c r="C24"/>
      <c r="D24"/>
      <c r="E24"/>
      <c r="F24" s="30"/>
      <c r="G24" s="30"/>
      <c r="H24" s="31"/>
      <c r="I24" s="28"/>
      <c r="J24" s="28"/>
      <c r="K24" s="30"/>
      <c r="L24" s="31"/>
      <c r="M24" s="28"/>
      <c r="N24" s="30"/>
    </row>
    <row r="25" spans="2:14" s="1" customFormat="1" ht="12.75">
      <c r="B25"/>
      <c r="C25" t="s">
        <v>70</v>
      </c>
      <c r="D25"/>
      <c r="E25"/>
      <c r="F25" s="45">
        <f>SUM(F21:F24)</f>
        <v>0</v>
      </c>
      <c r="G25" s="30"/>
      <c r="H25" s="31">
        <v>0</v>
      </c>
      <c r="I25" s="28">
        <v>0</v>
      </c>
      <c r="J25" s="28">
        <v>0</v>
      </c>
      <c r="K25" s="30"/>
      <c r="L25" s="31">
        <v>-10948</v>
      </c>
      <c r="M25" s="28"/>
      <c r="N25" s="28">
        <f>SUM(F25:M25)</f>
        <v>-10948</v>
      </c>
    </row>
    <row r="26" spans="2:14" s="1" customFormat="1" ht="12.75">
      <c r="B26"/>
      <c r="C26"/>
      <c r="D26"/>
      <c r="E26"/>
      <c r="F26" s="30"/>
      <c r="G26" s="30"/>
      <c r="H26" s="31"/>
      <c r="I26" s="28"/>
      <c r="J26" s="28"/>
      <c r="K26" s="30"/>
      <c r="L26" s="31"/>
      <c r="M26" s="28"/>
      <c r="N26" s="30"/>
    </row>
    <row r="27" spans="2:14" s="1" customFormat="1" ht="13.5" thickBot="1">
      <c r="B27" s="32" t="s">
        <v>88</v>
      </c>
      <c r="C27"/>
      <c r="D27"/>
      <c r="E27"/>
      <c r="F27" s="46">
        <f>F16+F23+F25</f>
        <v>164386</v>
      </c>
      <c r="G27" s="46"/>
      <c r="H27" s="46">
        <f>H16+H23+H25</f>
        <v>685</v>
      </c>
      <c r="I27" s="46">
        <f>I16+I23+I25</f>
        <v>1365</v>
      </c>
      <c r="J27" s="46">
        <f>J16+J23+J25</f>
        <v>206</v>
      </c>
      <c r="K27" s="46"/>
      <c r="L27" s="46">
        <f>L16+L23+L25</f>
        <v>69365</v>
      </c>
      <c r="M27" s="46"/>
      <c r="N27" s="46">
        <f>N16+N23+N25</f>
        <v>236007</v>
      </c>
    </row>
    <row r="28" spans="6:14" s="1" customFormat="1" ht="13.5" thickTop="1">
      <c r="F28" s="30"/>
      <c r="G28" s="30"/>
      <c r="H28" s="31"/>
      <c r="I28" s="28"/>
      <c r="J28" s="28"/>
      <c r="K28" s="30"/>
      <c r="L28" s="31"/>
      <c r="M28" s="28"/>
      <c r="N28" s="30"/>
    </row>
    <row r="29" spans="6:14" s="1" customFormat="1" ht="12.75">
      <c r="F29" s="30"/>
      <c r="G29" s="30"/>
      <c r="H29" s="31"/>
      <c r="I29" s="28"/>
      <c r="J29" s="28"/>
      <c r="K29" s="30"/>
      <c r="L29" s="31"/>
      <c r="M29" s="28"/>
      <c r="N29" s="30"/>
    </row>
    <row r="30" spans="2:15" s="1" customFormat="1" ht="12.75">
      <c r="B30" s="32" t="s">
        <v>83</v>
      </c>
      <c r="F30" s="28">
        <v>164386</v>
      </c>
      <c r="H30" s="31">
        <v>685</v>
      </c>
      <c r="I30" s="28">
        <v>1365</v>
      </c>
      <c r="J30" s="28">
        <v>161</v>
      </c>
      <c r="L30" s="31">
        <v>37435</v>
      </c>
      <c r="N30" s="47">
        <f>SUM(F30:M30)</f>
        <v>204032</v>
      </c>
      <c r="O30" s="50"/>
    </row>
    <row r="31" spans="6:14" s="1" customFormat="1" ht="12.75">
      <c r="F31" s="28"/>
      <c r="G31" s="28"/>
      <c r="H31" s="31"/>
      <c r="I31" s="28"/>
      <c r="J31" s="28"/>
      <c r="K31" s="28"/>
      <c r="L31" s="31"/>
      <c r="M31" s="28"/>
      <c r="N31" s="28"/>
    </row>
    <row r="32" spans="3:14" ht="12.75">
      <c r="C32" t="s">
        <v>66</v>
      </c>
      <c r="F32" s="34"/>
      <c r="G32" s="33"/>
      <c r="H32" s="35"/>
      <c r="I32" s="33"/>
      <c r="J32" s="33"/>
      <c r="K32" s="33"/>
      <c r="L32" s="35"/>
      <c r="M32" s="33"/>
      <c r="N32" s="36"/>
    </row>
    <row r="33" spans="3:14" ht="12.75">
      <c r="C33" t="s">
        <v>67</v>
      </c>
      <c r="F33" s="37">
        <v>0</v>
      </c>
      <c r="G33" s="38"/>
      <c r="H33" s="39">
        <v>0</v>
      </c>
      <c r="I33" s="38">
        <v>0</v>
      </c>
      <c r="J33" s="38">
        <v>-17</v>
      </c>
      <c r="K33" s="38"/>
      <c r="L33" s="39">
        <v>0</v>
      </c>
      <c r="M33" s="38"/>
      <c r="N33" s="40">
        <f>SUM(F33:L33)</f>
        <v>-17</v>
      </c>
    </row>
    <row r="34" spans="3:14" ht="12.75">
      <c r="C34" t="s">
        <v>76</v>
      </c>
      <c r="F34" s="37">
        <v>0</v>
      </c>
      <c r="G34" s="38"/>
      <c r="H34" s="39">
        <v>0</v>
      </c>
      <c r="I34" s="38">
        <v>0</v>
      </c>
      <c r="J34" s="38">
        <v>0</v>
      </c>
      <c r="K34" s="38"/>
      <c r="L34" s="39">
        <v>16904</v>
      </c>
      <c r="M34" s="38"/>
      <c r="N34" s="40">
        <f>SUM(F34:M34)</f>
        <v>16904</v>
      </c>
    </row>
    <row r="35" spans="6:14" ht="12.75">
      <c r="F35" s="41"/>
      <c r="G35" s="42"/>
      <c r="H35" s="43"/>
      <c r="I35" s="42"/>
      <c r="J35" s="42"/>
      <c r="K35" s="42"/>
      <c r="L35" s="43"/>
      <c r="M35" s="42"/>
      <c r="N35" s="44"/>
    </row>
    <row r="36" spans="3:14" ht="12.75">
      <c r="C36" t="s">
        <v>68</v>
      </c>
      <c r="F36" s="30"/>
      <c r="G36" s="30"/>
      <c r="H36" s="31"/>
      <c r="I36" s="28"/>
      <c r="J36" s="28"/>
      <c r="K36" s="30"/>
      <c r="L36" s="31"/>
      <c r="M36" s="28"/>
      <c r="N36" s="30"/>
    </row>
    <row r="37" spans="3:14" ht="12.75">
      <c r="C37" t="s">
        <v>69</v>
      </c>
      <c r="F37" s="45">
        <f>SUM(F32:F35)</f>
        <v>0</v>
      </c>
      <c r="G37" s="30"/>
      <c r="H37" s="45">
        <f>SUM(H32:H35)</f>
        <v>0</v>
      </c>
      <c r="I37" s="45">
        <f>SUM(I32:I35)</f>
        <v>0</v>
      </c>
      <c r="J37" s="45">
        <f>SUM(J32:J35)</f>
        <v>-17</v>
      </c>
      <c r="K37" s="30"/>
      <c r="L37" s="45">
        <f>SUM(L32:L35)</f>
        <v>16904</v>
      </c>
      <c r="M37" s="28"/>
      <c r="N37" s="28">
        <f>SUM(F37:M37)</f>
        <v>16887</v>
      </c>
    </row>
    <row r="38" spans="6:14" ht="12.75">
      <c r="F38" s="30"/>
      <c r="G38" s="30"/>
      <c r="H38" s="31"/>
      <c r="I38" s="28"/>
      <c r="J38" s="28"/>
      <c r="K38" s="30"/>
      <c r="L38" s="31"/>
      <c r="M38" s="28"/>
      <c r="N38" s="30"/>
    </row>
    <row r="39" spans="3:14" ht="12.75">
      <c r="C39" t="s">
        <v>70</v>
      </c>
      <c r="F39" s="45">
        <f>SUM(F35:F38)</f>
        <v>0</v>
      </c>
      <c r="G39" s="30"/>
      <c r="H39" s="31">
        <v>0</v>
      </c>
      <c r="I39" s="28">
        <v>0</v>
      </c>
      <c r="J39" s="28">
        <v>0</v>
      </c>
      <c r="K39" s="30"/>
      <c r="L39" s="31">
        <v>-9000</v>
      </c>
      <c r="M39" s="28"/>
      <c r="N39" s="28">
        <f>SUM(F39:M39)</f>
        <v>-9000</v>
      </c>
    </row>
    <row r="40" spans="6:14" ht="12.75">
      <c r="F40" s="30"/>
      <c r="G40" s="30"/>
      <c r="H40" s="31"/>
      <c r="I40" s="28"/>
      <c r="J40" s="28"/>
      <c r="K40" s="30"/>
      <c r="L40" s="31"/>
      <c r="M40" s="28"/>
      <c r="N40" s="30"/>
    </row>
    <row r="41" spans="2:16" ht="13.5" thickBot="1">
      <c r="B41" s="32" t="s">
        <v>95</v>
      </c>
      <c r="F41" s="46">
        <f>F30+F37+F39</f>
        <v>164386</v>
      </c>
      <c r="G41" s="46"/>
      <c r="H41" s="46">
        <f aca="true" t="shared" si="0" ref="H41:N41">H30+H37+H39</f>
        <v>685</v>
      </c>
      <c r="I41" s="46">
        <f t="shared" si="0"/>
        <v>1365</v>
      </c>
      <c r="J41" s="46">
        <f t="shared" si="0"/>
        <v>144</v>
      </c>
      <c r="K41" s="46"/>
      <c r="L41" s="46">
        <f t="shared" si="0"/>
        <v>45339</v>
      </c>
      <c r="M41" s="46"/>
      <c r="N41" s="46">
        <f t="shared" si="0"/>
        <v>211919</v>
      </c>
      <c r="P41" s="6"/>
    </row>
    <row r="42" spans="7:13" ht="13.5" thickTop="1">
      <c r="G42" s="1"/>
      <c r="H42" s="11"/>
      <c r="I42" s="16"/>
      <c r="J42" s="12"/>
      <c r="K42" s="1"/>
      <c r="L42" s="11"/>
      <c r="M42" s="16"/>
    </row>
    <row r="43" spans="7:13" ht="12.75">
      <c r="G43" s="1"/>
      <c r="H43" s="11"/>
      <c r="I43" s="16"/>
      <c r="J43" s="12"/>
      <c r="K43" s="1"/>
      <c r="L43" s="11"/>
      <c r="M43" s="16"/>
    </row>
    <row r="48" ht="9" customHeight="1"/>
  </sheetData>
  <mergeCells count="6">
    <mergeCell ref="F9:J9"/>
    <mergeCell ref="F8:N8"/>
    <mergeCell ref="A1:N1"/>
    <mergeCell ref="A2:N2"/>
    <mergeCell ref="A4:N4"/>
    <mergeCell ref="A5:N5"/>
  </mergeCells>
  <printOptions horizontalCentered="1"/>
  <pageMargins left="0.75" right="0.75" top="0.75" bottom="0.5" header="0.5" footer="0.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Amway (Malaysia) Sdn Bhd</cp:lastModifiedBy>
  <cp:lastPrinted>2008-05-08T02:50:03Z</cp:lastPrinted>
  <dcterms:created xsi:type="dcterms:W3CDTF">2003-07-08T10:45:44Z</dcterms:created>
  <dcterms:modified xsi:type="dcterms:W3CDTF">2008-05-21T10:12:08Z</dcterms:modified>
  <cp:category/>
  <cp:version/>
  <cp:contentType/>
  <cp:contentStatus/>
</cp:coreProperties>
</file>